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9\Documents\標準的な運賃\"/>
    </mc:Choice>
  </mc:AlternateContent>
  <xr:revisionPtr revIDLastSave="0" documentId="13_ncr:1_{066F50F6-A2EC-4475-85B9-65B798406E36}" xr6:coauthVersionLast="47" xr6:coauthVersionMax="47" xr10:uidLastSave="{00000000-0000-0000-0000-000000000000}"/>
  <bookViews>
    <workbookView xWindow="-120" yWindow="-120" windowWidth="29040" windowHeight="15840" xr2:uid="{AACE4E80-5E45-4430-A455-AC1546EF46D4}"/>
  </bookViews>
  <sheets>
    <sheet name="原価計算表" sheetId="1" r:id="rId1"/>
  </sheets>
  <definedNames>
    <definedName name="_xlnm.Print_Titles" localSheetId="0">原価計算表!$A:$C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D5" i="1"/>
  <c r="D54" i="1" l="1"/>
  <c r="E54" i="1"/>
  <c r="F54" i="1"/>
  <c r="D60" i="1"/>
  <c r="E60" i="1"/>
  <c r="F60" i="1"/>
  <c r="C50" i="1" l="1"/>
  <c r="B50" i="1"/>
  <c r="D19" i="1" l="1"/>
  <c r="E19" i="1" l="1"/>
  <c r="F19" i="1"/>
  <c r="D25" i="1"/>
  <c r="F39" i="1"/>
  <c r="F41" i="1" s="1"/>
  <c r="E39" i="1"/>
  <c r="E41" i="1" s="1"/>
  <c r="D39" i="1"/>
  <c r="D41" i="1" s="1"/>
  <c r="F36" i="1"/>
  <c r="E36" i="1"/>
  <c r="D36" i="1"/>
  <c r="F33" i="1"/>
  <c r="E33" i="1"/>
  <c r="D33" i="1"/>
  <c r="F30" i="1"/>
  <c r="E30" i="1"/>
  <c r="D30" i="1"/>
  <c r="F27" i="1"/>
  <c r="E27" i="1"/>
  <c r="D27" i="1"/>
  <c r="F25" i="1"/>
  <c r="E25" i="1"/>
  <c r="E5" i="1"/>
  <c r="F5" i="1"/>
  <c r="E8" i="1"/>
  <c r="F8" i="1"/>
  <c r="E11" i="1"/>
  <c r="F11" i="1"/>
  <c r="E14" i="1"/>
  <c r="F14" i="1"/>
  <c r="D14" i="1"/>
  <c r="D11" i="1"/>
  <c r="D8" i="1"/>
  <c r="D42" i="1" l="1"/>
  <c r="D45" i="1" s="1"/>
  <c r="E42" i="1"/>
  <c r="E45" i="1" s="1"/>
  <c r="F42" i="1"/>
  <c r="F45" i="1" s="1"/>
  <c r="D46" i="1" l="1"/>
  <c r="F46" i="1"/>
  <c r="F47" i="1" s="1"/>
  <c r="F49" i="1" l="1"/>
  <c r="F61" i="1" s="1"/>
  <c r="D47" i="1"/>
  <c r="E46" i="1"/>
  <c r="E47" i="1" s="1"/>
  <c r="F20" i="1"/>
  <c r="F22" i="1" s="1"/>
  <c r="F50" i="1" s="1"/>
  <c r="F63" i="1" s="1"/>
  <c r="E20" i="1"/>
  <c r="E22" i="1" s="1"/>
  <c r="E50" i="1" s="1"/>
  <c r="E63" i="1" s="1"/>
  <c r="F64" i="1" l="1"/>
  <c r="F66" i="1" s="1"/>
  <c r="F67" i="1" s="1"/>
  <c r="F68" i="1" s="1"/>
  <c r="F70" i="1" s="1"/>
  <c r="E49" i="1"/>
  <c r="E61" i="1" s="1"/>
  <c r="E64" i="1" s="1"/>
  <c r="E66" i="1" s="1"/>
  <c r="E67" i="1" s="1"/>
  <c r="E68" i="1" s="1"/>
  <c r="E70" i="1" s="1"/>
  <c r="D49" i="1"/>
  <c r="D61" i="1" s="1"/>
  <c r="D20" i="1"/>
  <c r="D22" i="1" l="1"/>
  <c r="D50" i="1" s="1"/>
  <c r="D63" i="1" s="1"/>
  <c r="D64" i="1" s="1"/>
  <c r="D66" i="1" s="1"/>
  <c r="D67" i="1" s="1"/>
  <c r="D68" i="1" s="1"/>
  <c r="D70" i="1" s="1"/>
</calcChain>
</file>

<file path=xl/sharedStrings.xml><?xml version="1.0" encoding="utf-8"?>
<sst xmlns="http://schemas.openxmlformats.org/spreadsheetml/2006/main" count="116" uniqueCount="106">
  <si>
    <t>簡易車種別原価計算</t>
    <rPh sb="0" eb="2">
      <t>カンイ</t>
    </rPh>
    <rPh sb="2" eb="5">
      <t>シャシュベツ</t>
    </rPh>
    <rPh sb="5" eb="7">
      <t>ゲンカ</t>
    </rPh>
    <rPh sb="7" eb="9">
      <t>ケイサン</t>
    </rPh>
    <phoneticPr fontId="2"/>
  </si>
  <si>
    <t>区分</t>
    <rPh sb="0" eb="2">
      <t>クブン</t>
    </rPh>
    <phoneticPr fontId="2"/>
  </si>
  <si>
    <t>原価項目</t>
    <rPh sb="0" eb="2">
      <t>ゲンカ</t>
    </rPh>
    <rPh sb="2" eb="4">
      <t>コウモク</t>
    </rPh>
    <phoneticPr fontId="2"/>
  </si>
  <si>
    <t>車種名</t>
    <rPh sb="0" eb="2">
      <t>シャシュ</t>
    </rPh>
    <rPh sb="2" eb="3">
      <t>メイ</t>
    </rPh>
    <phoneticPr fontId="2"/>
  </si>
  <si>
    <t>変動費</t>
    <rPh sb="0" eb="2">
      <t>ヘンドウ</t>
    </rPh>
    <rPh sb="2" eb="3">
      <t>ヒ</t>
    </rPh>
    <phoneticPr fontId="2"/>
  </si>
  <si>
    <t>燃料費</t>
    <rPh sb="0" eb="3">
      <t>ネンリョウヒ</t>
    </rPh>
    <phoneticPr fontId="2"/>
  </si>
  <si>
    <t>ℓ当り購入金額（円）</t>
    <rPh sb="1" eb="2">
      <t>アタ</t>
    </rPh>
    <rPh sb="3" eb="5">
      <t>コウニュウ</t>
    </rPh>
    <rPh sb="5" eb="7">
      <t>キンガク</t>
    </rPh>
    <phoneticPr fontId="2"/>
  </si>
  <si>
    <t>ℓ当り燃費(km)</t>
    <rPh sb="1" eb="2">
      <t>アタ</t>
    </rPh>
    <rPh sb="3" eb="5">
      <t>ネンピ</t>
    </rPh>
    <phoneticPr fontId="2"/>
  </si>
  <si>
    <t>1㎞燃料費</t>
    <rPh sb="2" eb="5">
      <t>ネンリョウヒ</t>
    </rPh>
    <phoneticPr fontId="2"/>
  </si>
  <si>
    <t>油脂費</t>
    <rPh sb="0" eb="2">
      <t>ユシ</t>
    </rPh>
    <rPh sb="2" eb="3">
      <t>ヒ</t>
    </rPh>
    <phoneticPr fontId="2"/>
  </si>
  <si>
    <t>1回当り交換費用（円）</t>
    <rPh sb="1" eb="2">
      <t>カイ</t>
    </rPh>
    <rPh sb="2" eb="3">
      <t>アタ</t>
    </rPh>
    <rPh sb="4" eb="6">
      <t>コウカン</t>
    </rPh>
    <rPh sb="6" eb="8">
      <t>ヒヨウ</t>
    </rPh>
    <phoneticPr fontId="2"/>
  </si>
  <si>
    <t>標準交換距離（km）</t>
    <rPh sb="0" eb="2">
      <t>ヒョウジュン</t>
    </rPh>
    <rPh sb="2" eb="4">
      <t>コウカン</t>
    </rPh>
    <rPh sb="4" eb="6">
      <t>キョリ</t>
    </rPh>
    <phoneticPr fontId="2"/>
  </si>
  <si>
    <t>1㎞油脂費（円）</t>
    <rPh sb="2" eb="4">
      <t>ユシ</t>
    </rPh>
    <rPh sb="4" eb="5">
      <t>ヒ</t>
    </rPh>
    <phoneticPr fontId="2"/>
  </si>
  <si>
    <t>タイヤ費</t>
    <rPh sb="3" eb="4">
      <t>ヒ</t>
    </rPh>
    <phoneticPr fontId="2"/>
  </si>
  <si>
    <t>1㎞タイヤ費（円）</t>
    <rPh sb="5" eb="6">
      <t>ヒ</t>
    </rPh>
    <phoneticPr fontId="2"/>
  </si>
  <si>
    <t>修理費</t>
    <rPh sb="0" eb="3">
      <t>シュウリヒ</t>
    </rPh>
    <phoneticPr fontId="2"/>
  </si>
  <si>
    <t>年間修理費（円）</t>
    <rPh sb="0" eb="2">
      <t>ネンカン</t>
    </rPh>
    <rPh sb="2" eb="5">
      <t>シュウリヒ</t>
    </rPh>
    <phoneticPr fontId="2"/>
  </si>
  <si>
    <t>年間走行距離（km）</t>
    <rPh sb="0" eb="2">
      <t>ネンカン</t>
    </rPh>
    <rPh sb="2" eb="4">
      <t>ソウコウ</t>
    </rPh>
    <rPh sb="4" eb="6">
      <t>キョリ</t>
    </rPh>
    <phoneticPr fontId="2"/>
  </si>
  <si>
    <t>1㎞修理費（円）</t>
    <rPh sb="2" eb="5">
      <t>シュウリヒ</t>
    </rPh>
    <phoneticPr fontId="2"/>
  </si>
  <si>
    <t>尿素水</t>
    <rPh sb="0" eb="3">
      <t>ニョウソスイ</t>
    </rPh>
    <phoneticPr fontId="2"/>
  </si>
  <si>
    <t>ℓ当り走行距離（km）</t>
    <rPh sb="1" eb="2">
      <t>アタ</t>
    </rPh>
    <rPh sb="3" eb="5">
      <t>ソウコウ</t>
    </rPh>
    <rPh sb="5" eb="7">
      <t>キョリ</t>
    </rPh>
    <phoneticPr fontId="2"/>
  </si>
  <si>
    <t>フィルター交換金額（円）</t>
    <rPh sb="5" eb="7">
      <t>コウカン</t>
    </rPh>
    <rPh sb="7" eb="9">
      <t>キンガク</t>
    </rPh>
    <rPh sb="10" eb="11">
      <t>エン</t>
    </rPh>
    <phoneticPr fontId="2"/>
  </si>
  <si>
    <t>フィルター交換距離（km）</t>
    <rPh sb="5" eb="7">
      <t>コウカン</t>
    </rPh>
    <rPh sb="7" eb="9">
      <t>キョリ</t>
    </rPh>
    <phoneticPr fontId="2"/>
  </si>
  <si>
    <t>1㎞尿素水費（円）</t>
    <rPh sb="2" eb="4">
      <t>ニョウソ</t>
    </rPh>
    <rPh sb="4" eb="5">
      <t>スイ</t>
    </rPh>
    <rPh sb="5" eb="6">
      <t>ヒ</t>
    </rPh>
    <phoneticPr fontId="2"/>
  </si>
  <si>
    <t>変動費計</t>
    <rPh sb="0" eb="2">
      <t>ヘンドウ</t>
    </rPh>
    <rPh sb="2" eb="3">
      <t>ヒ</t>
    </rPh>
    <rPh sb="3" eb="4">
      <t>ケイ</t>
    </rPh>
    <phoneticPr fontId="2"/>
  </si>
  <si>
    <t>1㎞変動費（名目・円）</t>
    <rPh sb="2" eb="4">
      <t>ヘンドウ</t>
    </rPh>
    <rPh sb="4" eb="5">
      <t>ヒ</t>
    </rPh>
    <rPh sb="6" eb="8">
      <t>メイモク</t>
    </rPh>
    <rPh sb="9" eb="10">
      <t>エン</t>
    </rPh>
    <phoneticPr fontId="2"/>
  </si>
  <si>
    <t>実車率</t>
    <rPh sb="0" eb="2">
      <t>ジッシャ</t>
    </rPh>
    <rPh sb="2" eb="3">
      <t>リツ</t>
    </rPh>
    <phoneticPr fontId="2"/>
  </si>
  <si>
    <t>実質変動費</t>
    <rPh sb="0" eb="2">
      <t>ジッシツ</t>
    </rPh>
    <rPh sb="2" eb="4">
      <t>ヘンドウ</t>
    </rPh>
    <rPh sb="4" eb="5">
      <t>ヒ</t>
    </rPh>
    <phoneticPr fontId="2"/>
  </si>
  <si>
    <t>1㎞変動費（実質・円）</t>
    <rPh sb="2" eb="4">
      <t>ヘンドウ</t>
    </rPh>
    <rPh sb="4" eb="5">
      <t>ヒ</t>
    </rPh>
    <rPh sb="6" eb="8">
      <t>ジッシツ</t>
    </rPh>
    <rPh sb="9" eb="10">
      <t>エン</t>
    </rPh>
    <phoneticPr fontId="2"/>
  </si>
  <si>
    <t>固定費</t>
    <rPh sb="0" eb="3">
      <t>コテイヒ</t>
    </rPh>
    <phoneticPr fontId="2"/>
  </si>
  <si>
    <t>車両費</t>
    <rPh sb="0" eb="2">
      <t>シャリョウ</t>
    </rPh>
    <rPh sb="2" eb="3">
      <t>ヒ</t>
    </rPh>
    <phoneticPr fontId="2"/>
  </si>
  <si>
    <t>車両購入費（円）</t>
    <rPh sb="0" eb="2">
      <t>シャリョウ</t>
    </rPh>
    <rPh sb="2" eb="4">
      <t>コウニュウ</t>
    </rPh>
    <rPh sb="4" eb="5">
      <t>ヒ</t>
    </rPh>
    <phoneticPr fontId="2"/>
  </si>
  <si>
    <t>償却月数（ヶ月）</t>
    <rPh sb="0" eb="2">
      <t>ショウキャク</t>
    </rPh>
    <rPh sb="2" eb="4">
      <t>ツキスウ</t>
    </rPh>
    <rPh sb="6" eb="7">
      <t>ゲツ</t>
    </rPh>
    <phoneticPr fontId="2"/>
  </si>
  <si>
    <t>1ヶ月車両費（円）</t>
    <rPh sb="3" eb="5">
      <t>シャリョウ</t>
    </rPh>
    <rPh sb="5" eb="6">
      <t>ヒ</t>
    </rPh>
    <phoneticPr fontId="2"/>
  </si>
  <si>
    <t>税金</t>
    <rPh sb="0" eb="2">
      <t>ゼイキン</t>
    </rPh>
    <phoneticPr fontId="2"/>
  </si>
  <si>
    <t>取得税・環境性能割（円）</t>
    <rPh sb="0" eb="2">
      <t>シュトク</t>
    </rPh>
    <rPh sb="2" eb="3">
      <t>ゼイ</t>
    </rPh>
    <rPh sb="4" eb="6">
      <t>カンキョウ</t>
    </rPh>
    <rPh sb="6" eb="8">
      <t>セイノウ</t>
    </rPh>
    <rPh sb="8" eb="9">
      <t>ワリ</t>
    </rPh>
    <phoneticPr fontId="2"/>
  </si>
  <si>
    <t>1ヶ月取得税・環境性能割（円）</t>
    <rPh sb="3" eb="5">
      <t>シュトク</t>
    </rPh>
    <rPh sb="5" eb="6">
      <t>ゼイ</t>
    </rPh>
    <rPh sb="7" eb="9">
      <t>カンキョウ</t>
    </rPh>
    <rPh sb="9" eb="11">
      <t>セイノウ</t>
    </rPh>
    <rPh sb="11" eb="12">
      <t>ワリ</t>
    </rPh>
    <phoneticPr fontId="2"/>
  </si>
  <si>
    <t>自動車税（円）</t>
    <rPh sb="0" eb="3">
      <t>ジドウシャ</t>
    </rPh>
    <rPh sb="3" eb="4">
      <t>ゼイ</t>
    </rPh>
    <phoneticPr fontId="2"/>
  </si>
  <si>
    <t>月数</t>
    <rPh sb="0" eb="2">
      <t>ツキスウ</t>
    </rPh>
    <phoneticPr fontId="2"/>
  </si>
  <si>
    <t>1ヶ月自動車税（円）</t>
    <rPh sb="3" eb="6">
      <t>ジドウシャ</t>
    </rPh>
    <rPh sb="6" eb="7">
      <t>ゼイ</t>
    </rPh>
    <phoneticPr fontId="2"/>
  </si>
  <si>
    <t>重量税（円）</t>
    <rPh sb="0" eb="3">
      <t>ジュウリョウゼイ</t>
    </rPh>
    <phoneticPr fontId="2"/>
  </si>
  <si>
    <t>1ヶ月重量税（円）</t>
    <rPh sb="3" eb="6">
      <t>ジュウリョウゼイ</t>
    </rPh>
    <phoneticPr fontId="2"/>
  </si>
  <si>
    <t>保険</t>
    <rPh sb="0" eb="2">
      <t>ホケン</t>
    </rPh>
    <phoneticPr fontId="2"/>
  </si>
  <si>
    <t>1ヶ月自賠責保険料（円）</t>
    <rPh sb="3" eb="6">
      <t>ジバイセキ</t>
    </rPh>
    <rPh sb="6" eb="8">
      <t>ホケン</t>
    </rPh>
    <rPh sb="8" eb="9">
      <t>リョウ</t>
    </rPh>
    <phoneticPr fontId="2"/>
  </si>
  <si>
    <t>人件費</t>
    <rPh sb="0" eb="3">
      <t>ジンケンヒ</t>
    </rPh>
    <phoneticPr fontId="2"/>
  </si>
  <si>
    <t>1時間人件費（円）</t>
    <rPh sb="1" eb="3">
      <t>ジカン</t>
    </rPh>
    <rPh sb="3" eb="6">
      <t>ジンケンヒ</t>
    </rPh>
    <rPh sb="7" eb="8">
      <t>エン</t>
    </rPh>
    <phoneticPr fontId="2"/>
  </si>
  <si>
    <t>1ヶ月稼働時間（時間）</t>
    <rPh sb="2" eb="3">
      <t>ゲツ</t>
    </rPh>
    <rPh sb="3" eb="5">
      <t>カドウ</t>
    </rPh>
    <rPh sb="5" eb="7">
      <t>ジカン</t>
    </rPh>
    <rPh sb="8" eb="10">
      <t>ジカン</t>
    </rPh>
    <phoneticPr fontId="2"/>
  </si>
  <si>
    <t>1ヶ月人件費</t>
    <rPh sb="2" eb="3">
      <t>ゲツ</t>
    </rPh>
    <rPh sb="3" eb="6">
      <t>ジンケンヒ</t>
    </rPh>
    <phoneticPr fontId="2"/>
  </si>
  <si>
    <t>間接費</t>
    <rPh sb="0" eb="2">
      <t>カンセツ</t>
    </rPh>
    <rPh sb="2" eb="3">
      <t>ヒ</t>
    </rPh>
    <phoneticPr fontId="2"/>
  </si>
  <si>
    <t>総間接費（年・円）</t>
    <rPh sb="0" eb="1">
      <t>ソウ</t>
    </rPh>
    <rPh sb="1" eb="3">
      <t>カンセツ</t>
    </rPh>
    <rPh sb="3" eb="4">
      <t>ヒ</t>
    </rPh>
    <rPh sb="5" eb="6">
      <t>ネン</t>
    </rPh>
    <rPh sb="7" eb="8">
      <t>エン</t>
    </rPh>
    <phoneticPr fontId="2"/>
  </si>
  <si>
    <t>運賃収入割合（％）</t>
    <rPh sb="0" eb="2">
      <t>ウンチン</t>
    </rPh>
    <rPh sb="2" eb="4">
      <t>シュウニュウ</t>
    </rPh>
    <rPh sb="4" eb="6">
      <t>ワリアイ</t>
    </rPh>
    <phoneticPr fontId="2"/>
  </si>
  <si>
    <t>1ヶ月間接費（円）</t>
    <rPh sb="2" eb="3">
      <t>ゲツ</t>
    </rPh>
    <rPh sb="3" eb="5">
      <t>カンセツ</t>
    </rPh>
    <rPh sb="5" eb="6">
      <t>ヒ</t>
    </rPh>
    <rPh sb="7" eb="8">
      <t>エン</t>
    </rPh>
    <phoneticPr fontId="2"/>
  </si>
  <si>
    <t>固定費計</t>
    <rPh sb="0" eb="3">
      <t>コテイヒ</t>
    </rPh>
    <rPh sb="3" eb="4">
      <t>ケイ</t>
    </rPh>
    <phoneticPr fontId="2"/>
  </si>
  <si>
    <t>実稼働時間率</t>
    <rPh sb="0" eb="1">
      <t>ジツ</t>
    </rPh>
    <rPh sb="1" eb="3">
      <t>カドウ</t>
    </rPh>
    <rPh sb="3" eb="5">
      <t>ジカン</t>
    </rPh>
    <rPh sb="5" eb="6">
      <t>リツ</t>
    </rPh>
    <phoneticPr fontId="2"/>
  </si>
  <si>
    <t>実質固定費</t>
    <rPh sb="0" eb="2">
      <t>ジッシツ</t>
    </rPh>
    <rPh sb="2" eb="5">
      <t>コテイヒ</t>
    </rPh>
    <phoneticPr fontId="2"/>
  </si>
  <si>
    <t>1時間固定費（実質・円）</t>
    <rPh sb="1" eb="3">
      <t>ジカン</t>
    </rPh>
    <rPh sb="3" eb="6">
      <t>コテイヒ</t>
    </rPh>
    <rPh sb="7" eb="9">
      <t>ジッシツ</t>
    </rPh>
    <rPh sb="10" eb="11">
      <t>エン</t>
    </rPh>
    <phoneticPr fontId="2"/>
  </si>
  <si>
    <t>（再掲）</t>
    <rPh sb="1" eb="3">
      <t>サイケイ</t>
    </rPh>
    <phoneticPr fontId="2"/>
  </si>
  <si>
    <t>原価計算を活用した運賃計算例</t>
    <rPh sb="0" eb="4">
      <t>ゲンカケイサン</t>
    </rPh>
    <rPh sb="5" eb="7">
      <t>カツヨウ</t>
    </rPh>
    <rPh sb="9" eb="11">
      <t>ウンチン</t>
    </rPh>
    <rPh sb="11" eb="13">
      <t>ケイサン</t>
    </rPh>
    <rPh sb="13" eb="14">
      <t>レイ</t>
    </rPh>
    <phoneticPr fontId="2"/>
  </si>
  <si>
    <t>項目</t>
    <rPh sb="0" eb="2">
      <t>コウモク</t>
    </rPh>
    <phoneticPr fontId="2"/>
  </si>
  <si>
    <t>項目の内容</t>
    <rPh sb="0" eb="2">
      <t>コウモク</t>
    </rPh>
    <rPh sb="3" eb="5">
      <t>ナイヨウ</t>
    </rPh>
    <phoneticPr fontId="2"/>
  </si>
  <si>
    <t>荷役作業</t>
    <rPh sb="0" eb="4">
      <t>ニヤクサギョウ</t>
    </rPh>
    <phoneticPr fontId="2"/>
  </si>
  <si>
    <t>積込・取卸にかかる時間（ｈ）</t>
    <rPh sb="0" eb="2">
      <t>ツミコミ</t>
    </rPh>
    <rPh sb="3" eb="5">
      <t>トリオロシ</t>
    </rPh>
    <rPh sb="9" eb="11">
      <t>ジカン</t>
    </rPh>
    <phoneticPr fontId="2"/>
  </si>
  <si>
    <t>待機時間</t>
    <rPh sb="0" eb="4">
      <t>タイキジカン</t>
    </rPh>
    <phoneticPr fontId="2"/>
  </si>
  <si>
    <t>発地・着地での待ち時間（ｈ）</t>
    <rPh sb="0" eb="2">
      <t>ハツチ</t>
    </rPh>
    <rPh sb="3" eb="5">
      <t>チャクチ</t>
    </rPh>
    <rPh sb="7" eb="8">
      <t>マ</t>
    </rPh>
    <rPh sb="9" eb="11">
      <t>ジカン</t>
    </rPh>
    <phoneticPr fontId="2"/>
  </si>
  <si>
    <t>輸送時間</t>
    <rPh sb="0" eb="2">
      <t>ユソウ</t>
    </rPh>
    <rPh sb="2" eb="4">
      <t>ジカン</t>
    </rPh>
    <phoneticPr fontId="2"/>
  </si>
  <si>
    <t>輸送にかかる時間（ｈ）</t>
    <rPh sb="0" eb="2">
      <t>ユソウ</t>
    </rPh>
    <rPh sb="6" eb="8">
      <t>ジカン</t>
    </rPh>
    <phoneticPr fontId="2"/>
  </si>
  <si>
    <t>附帯業務</t>
    <rPh sb="0" eb="4">
      <t>フタイギョウム</t>
    </rPh>
    <phoneticPr fontId="2"/>
  </si>
  <si>
    <t>附帯的な作業協力（ｈ）</t>
    <rPh sb="0" eb="3">
      <t>フタイテキ</t>
    </rPh>
    <rPh sb="4" eb="8">
      <t>サギョウキョウリョク</t>
    </rPh>
    <phoneticPr fontId="2"/>
  </si>
  <si>
    <t>合計時間</t>
    <rPh sb="0" eb="2">
      <t>ゴウケイ</t>
    </rPh>
    <rPh sb="2" eb="4">
      <t>ジカン</t>
    </rPh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</si>
  <si>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</si>
  <si>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</si>
  <si>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変動費</t>
    <rPh sb="0" eb="3">
      <t>ヘンドウヒ</t>
    </rPh>
    <phoneticPr fontId="2"/>
  </si>
  <si>
    <t>距離</t>
    <rPh sb="0" eb="2">
      <t>キョリ</t>
    </rPh>
    <phoneticPr fontId="2"/>
  </si>
  <si>
    <t>発地から着地までの距離（km）</t>
    <rPh sb="0" eb="2">
      <t>ハツチ</t>
    </rPh>
    <rPh sb="4" eb="6">
      <t>チャクチ</t>
    </rPh>
    <rPh sb="9" eb="11">
      <t>キョリ</t>
    </rPh>
    <phoneticPr fontId="2"/>
  </si>
  <si>
    <t>変動費計</t>
    <rPh sb="0" eb="3">
      <t>ヘンドウヒ</t>
    </rPh>
    <rPh sb="3" eb="4">
      <t>ケイ</t>
    </rPh>
    <phoneticPr fontId="2"/>
  </si>
  <si>
    <t>原価計</t>
    <rPh sb="0" eb="2">
      <t>ゲンカ</t>
    </rPh>
    <rPh sb="2" eb="3">
      <t>ケイ</t>
    </rPh>
    <phoneticPr fontId="2"/>
  </si>
  <si>
    <t>変動費＋固定費</t>
    <rPh sb="0" eb="3">
      <t>ヘンドウヒ</t>
    </rPh>
    <rPh sb="4" eb="7">
      <t>コテイヒ</t>
    </rPh>
    <phoneticPr fontId="2"/>
  </si>
  <si>
    <t>利益</t>
    <rPh sb="0" eb="2">
      <t>リエキ</t>
    </rPh>
    <phoneticPr fontId="2"/>
  </si>
  <si>
    <t>利益率</t>
    <rPh sb="0" eb="3">
      <t>リエキリツ</t>
    </rPh>
    <phoneticPr fontId="2"/>
  </si>
  <si>
    <t>原価に上乗せする利益率（％）</t>
    <rPh sb="0" eb="2">
      <t>ゲンカ</t>
    </rPh>
    <rPh sb="3" eb="5">
      <t>ウワノ</t>
    </rPh>
    <rPh sb="8" eb="10">
      <t>リエキ</t>
    </rPh>
    <rPh sb="10" eb="11">
      <t>リツ</t>
    </rPh>
    <phoneticPr fontId="2"/>
  </si>
  <si>
    <t>利益額</t>
    <rPh sb="0" eb="3">
      <t>リエキガク</t>
    </rPh>
    <phoneticPr fontId="2"/>
  </si>
  <si>
    <t>原価計×利益率（％）</t>
    <rPh sb="0" eb="3">
      <t>ゲンカケイ</t>
    </rPh>
    <rPh sb="4" eb="7">
      <t>リエキリツ</t>
    </rPh>
    <phoneticPr fontId="2"/>
  </si>
  <si>
    <t>運賃</t>
    <rPh sb="0" eb="2">
      <t>ウンチン</t>
    </rPh>
    <phoneticPr fontId="2"/>
  </si>
  <si>
    <t>運賃合計</t>
    <rPh sb="0" eb="4">
      <t>ウンチンゴウケイ</t>
    </rPh>
    <phoneticPr fontId="2"/>
  </si>
  <si>
    <t>原価＋利益</t>
    <rPh sb="0" eb="2">
      <t>ゲンカ</t>
    </rPh>
    <rPh sb="3" eb="5">
      <t>リエキ</t>
    </rPh>
    <phoneticPr fontId="2"/>
  </si>
  <si>
    <t>消費税</t>
    <rPh sb="0" eb="3">
      <t>ショウヒゼイ</t>
    </rPh>
    <phoneticPr fontId="2"/>
  </si>
  <si>
    <t>消費税（10％）</t>
    <rPh sb="0" eb="3">
      <t>ショウヒゼイ</t>
    </rPh>
    <phoneticPr fontId="2"/>
  </si>
  <si>
    <t>原価計×10％</t>
    <rPh sb="0" eb="3">
      <t>ゲンカケイ</t>
    </rPh>
    <phoneticPr fontId="2"/>
  </si>
  <si>
    <t>諸経費</t>
    <rPh sb="0" eb="3">
      <t>ショケイヒ</t>
    </rPh>
    <phoneticPr fontId="2"/>
  </si>
  <si>
    <t>実費等</t>
    <rPh sb="0" eb="2">
      <t>ジッピ</t>
    </rPh>
    <rPh sb="2" eb="3">
      <t>トウ</t>
    </rPh>
    <phoneticPr fontId="2"/>
  </si>
  <si>
    <t>高速代、フェリー代、駐車場等</t>
    <rPh sb="0" eb="3">
      <t>コウソクダイ</t>
    </rPh>
    <rPh sb="8" eb="9">
      <t>ダイ</t>
    </rPh>
    <rPh sb="10" eb="13">
      <t>チュウシャジョウ</t>
    </rPh>
    <rPh sb="13" eb="14">
      <t>トウ</t>
    </rPh>
    <phoneticPr fontId="2"/>
  </si>
  <si>
    <t>円（消費税、実費を含む）</t>
    <rPh sb="0" eb="1">
      <t>エン</t>
    </rPh>
    <rPh sb="2" eb="5">
      <t>ショウヒゼイ</t>
    </rPh>
    <rPh sb="6" eb="8">
      <t>ジッピ</t>
    </rPh>
    <rPh sb="9" eb="10">
      <t>フク</t>
    </rPh>
    <phoneticPr fontId="2"/>
  </si>
  <si>
    <t>運賃計</t>
    <rPh sb="0" eb="2">
      <t>ウンチン</t>
    </rPh>
    <rPh sb="2" eb="3">
      <t>ケイ</t>
    </rPh>
    <phoneticPr fontId="2"/>
  </si>
  <si>
    <t>実費を含む運賃計</t>
    <rPh sb="0" eb="2">
      <t>ジッピ</t>
    </rPh>
    <rPh sb="3" eb="4">
      <t>フク</t>
    </rPh>
    <rPh sb="5" eb="7">
      <t>ウンチン</t>
    </rPh>
    <rPh sb="7" eb="8">
      <t>ケイ</t>
    </rPh>
    <phoneticPr fontId="2"/>
  </si>
  <si>
    <t>保険料（円）</t>
    <rPh sb="0" eb="2">
      <t>ホケン</t>
    </rPh>
    <rPh sb="2" eb="3">
      <t>リョウ</t>
    </rPh>
    <phoneticPr fontId="2"/>
  </si>
  <si>
    <t>運行準備</t>
    <rPh sb="0" eb="4">
      <t>ウンコウジュンビ</t>
    </rPh>
    <phoneticPr fontId="2"/>
  </si>
  <si>
    <t>点検・点呼にかかる時間（ｈ）</t>
    <rPh sb="0" eb="2">
      <t>テンケン</t>
    </rPh>
    <rPh sb="3" eb="5">
      <t>テンコ</t>
    </rPh>
    <rPh sb="9" eb="11">
      <t>ジカン</t>
    </rPh>
    <phoneticPr fontId="2"/>
  </si>
  <si>
    <t>総人件費（円）</t>
    <rPh sb="0" eb="1">
      <t>ソウ</t>
    </rPh>
    <rPh sb="1" eb="4">
      <t>ジンケンヒ</t>
    </rPh>
    <rPh sb="5" eb="6">
      <t>エン</t>
    </rPh>
    <phoneticPr fontId="2"/>
  </si>
  <si>
    <t>総稼働時間（時間）</t>
    <rPh sb="0" eb="1">
      <t>ソウ</t>
    </rPh>
    <rPh sb="1" eb="3">
      <t>カドウ</t>
    </rPh>
    <rPh sb="3" eb="5">
      <t>ジカン</t>
    </rPh>
    <rPh sb="6" eb="8">
      <t>ジカン</t>
    </rPh>
    <phoneticPr fontId="2"/>
  </si>
  <si>
    <t>1ヶ月固定費（月・円）</t>
    <rPh sb="3" eb="5">
      <t>コテイ</t>
    </rPh>
    <rPh sb="5" eb="6">
      <t>ヒ</t>
    </rPh>
    <rPh sb="7" eb="8">
      <t>ツキ</t>
    </rPh>
    <rPh sb="9" eb="10">
      <t>エン</t>
    </rPh>
    <phoneticPr fontId="2"/>
  </si>
  <si>
    <t>1時間固定費（時・円）</t>
    <rPh sb="1" eb="3">
      <t>ジカン</t>
    </rPh>
    <rPh sb="3" eb="6">
      <t>コテイヒ</t>
    </rPh>
    <rPh sb="7" eb="8">
      <t>ジ</t>
    </rPh>
    <rPh sb="9" eb="10">
      <t>エン</t>
    </rPh>
    <phoneticPr fontId="2"/>
  </si>
  <si>
    <t>小型車</t>
    <rPh sb="0" eb="3">
      <t>コガタシャ</t>
    </rPh>
    <phoneticPr fontId="2"/>
  </si>
  <si>
    <t>中型車</t>
    <rPh sb="0" eb="3">
      <t>チュウガタシャ</t>
    </rPh>
    <phoneticPr fontId="2"/>
  </si>
  <si>
    <t>大型車</t>
    <rPh sb="0" eb="3">
      <t>オオガタシャ</t>
    </rPh>
    <phoneticPr fontId="2"/>
  </si>
  <si>
    <t>※間接費率から求める場合（％）</t>
    <rPh sb="1" eb="4">
      <t>カンセツヒ</t>
    </rPh>
    <rPh sb="4" eb="5">
      <t>リツ</t>
    </rPh>
    <rPh sb="7" eb="8">
      <t>モト</t>
    </rPh>
    <rPh sb="10" eb="12">
      <t>バアイ</t>
    </rPh>
    <phoneticPr fontId="2"/>
  </si>
  <si>
    <t>実費額</t>
    <rPh sb="0" eb="2">
      <t>ジッピ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</si>
</sst>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4" borderId="1" xfId="0" applyFont="1" applyFill="1" applyBorder="1">
      <alignment vertical="center"/>
    </xf>
    <xf numFmtId="2" fontId="3" fillId="0" borderId="1" xfId="0" applyNumberFormat="1" applyFont="1" applyBorder="1">
      <alignment vertical="center"/>
    </xf>
    <xf numFmtId="38" fontId="3" fillId="0" borderId="1" xfId="1" applyFont="1" applyFill="1" applyBorder="1">
      <alignment vertical="center"/>
    </xf>
    <xf numFmtId="10" fontId="3" fillId="0" borderId="1" xfId="2" applyNumberFormat="1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40" fontId="3" fillId="0" borderId="1" xfId="1" applyNumberFormat="1" applyFont="1" applyBorder="1">
      <alignment vertical="center"/>
    </xf>
    <xf numFmtId="40" fontId="3" fillId="4" borderId="1" xfId="1" applyNumberFormat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1" xfId="0" applyNumberFormat="1" applyFont="1" applyFill="1" applyBorder="1">
      <alignment vertical="center"/>
    </xf>
    <xf numFmtId="2" fontId="3" fillId="4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6" borderId="1" xfId="1" applyFont="1" applyFill="1" applyBorder="1">
      <alignment vertical="center"/>
    </xf>
    <xf numFmtId="40" fontId="3" fillId="6" borderId="1" xfId="1" applyNumberFormat="1" applyFont="1" applyFill="1" applyBorder="1">
      <alignment vertical="center"/>
    </xf>
    <xf numFmtId="2" fontId="3" fillId="6" borderId="1" xfId="0" applyNumberFormat="1" applyFont="1" applyFill="1" applyBorder="1">
      <alignment vertical="center"/>
    </xf>
    <xf numFmtId="38" fontId="3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7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 textRotation="255"/>
    </xf>
    <xf numFmtId="0" fontId="3" fillId="5" borderId="4" xfId="0" applyFont="1" applyFill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966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A6A0-2E5D-4A89-9463-F9ADF7A0BB75}">
  <sheetPr>
    <pageSetUpPr fitToPage="1"/>
  </sheetPr>
  <dimension ref="A1:G70"/>
  <sheetViews>
    <sheetView tabSelected="1" zoomScale="204" zoomScaleNormal="204" workbookViewId="0">
      <selection activeCell="C8" sqref="C8"/>
    </sheetView>
  </sheetViews>
  <sheetFormatPr defaultColWidth="8.75" defaultRowHeight="16.149999999999999" customHeight="1" x14ac:dyDescent="0.4"/>
  <cols>
    <col min="1" max="1" width="6.25" style="1" customWidth="1"/>
    <col min="2" max="2" width="14.375" style="1" customWidth="1"/>
    <col min="3" max="3" width="28" style="1" customWidth="1"/>
    <col min="4" max="6" width="13.5" style="1" customWidth="1"/>
    <col min="7" max="16384" width="8.75" style="1"/>
  </cols>
  <sheetData>
    <row r="1" spans="1:6" ht="16.149999999999999" customHeight="1" x14ac:dyDescent="0.4">
      <c r="A1" s="1" t="s">
        <v>0</v>
      </c>
    </row>
    <row r="2" spans="1:6" ht="16.149999999999999" customHeight="1" x14ac:dyDescent="0.4">
      <c r="A2" s="21" t="s">
        <v>1</v>
      </c>
      <c r="B2" s="21" t="s">
        <v>2</v>
      </c>
      <c r="C2" s="21" t="s">
        <v>3</v>
      </c>
      <c r="D2" s="22" t="s">
        <v>101</v>
      </c>
      <c r="E2" s="22" t="s">
        <v>102</v>
      </c>
      <c r="F2" s="24" t="s">
        <v>103</v>
      </c>
    </row>
    <row r="3" spans="1:6" ht="16.149999999999999" customHeight="1" x14ac:dyDescent="0.4">
      <c r="A3" s="31" t="s">
        <v>4</v>
      </c>
      <c r="B3" s="30" t="s">
        <v>5</v>
      </c>
      <c r="C3" s="2" t="s">
        <v>6</v>
      </c>
      <c r="D3" s="5"/>
      <c r="E3" s="5"/>
      <c r="F3" s="5"/>
    </row>
    <row r="4" spans="1:6" ht="16.149999999999999" customHeight="1" x14ac:dyDescent="0.4">
      <c r="A4" s="32"/>
      <c r="B4" s="30"/>
      <c r="C4" s="2" t="s">
        <v>7</v>
      </c>
      <c r="D4" s="5"/>
      <c r="E4" s="5"/>
      <c r="F4" s="5"/>
    </row>
    <row r="5" spans="1:6" ht="16.149999999999999" customHeight="1" x14ac:dyDescent="0.4">
      <c r="A5" s="32"/>
      <c r="B5" s="30"/>
      <c r="C5" s="2" t="s">
        <v>8</v>
      </c>
      <c r="D5" s="14">
        <f>IF(D4="",0,ROUND(D3/D4,2))</f>
        <v>0</v>
      </c>
      <c r="E5" s="14">
        <f t="shared" ref="E5:F5" si="0">IF(E4="",0,ROUND(E3/E4,2))</f>
        <v>0</v>
      </c>
      <c r="F5" s="14">
        <f t="shared" si="0"/>
        <v>0</v>
      </c>
    </row>
    <row r="6" spans="1:6" ht="16.149999999999999" customHeight="1" x14ac:dyDescent="0.4">
      <c r="A6" s="32"/>
      <c r="B6" s="30" t="s">
        <v>9</v>
      </c>
      <c r="C6" s="2" t="s">
        <v>10</v>
      </c>
      <c r="D6" s="6"/>
      <c r="E6" s="6"/>
      <c r="F6" s="6"/>
    </row>
    <row r="7" spans="1:6" ht="16.149999999999999" customHeight="1" x14ac:dyDescent="0.4">
      <c r="A7" s="32"/>
      <c r="B7" s="30"/>
      <c r="C7" s="2" t="s">
        <v>11</v>
      </c>
      <c r="D7" s="6"/>
      <c r="E7" s="6"/>
      <c r="F7" s="6"/>
    </row>
    <row r="8" spans="1:6" ht="16.149999999999999" customHeight="1" x14ac:dyDescent="0.4">
      <c r="A8" s="32"/>
      <c r="B8" s="30"/>
      <c r="C8" s="2" t="s">
        <v>12</v>
      </c>
      <c r="D8" s="14">
        <f>IF(D7="",0,ROUND(D6/D7,2))</f>
        <v>0</v>
      </c>
      <c r="E8" s="14">
        <f t="shared" ref="E8:F8" si="1">IF(E7="",0,ROUND(E6/E7,2))</f>
        <v>0</v>
      </c>
      <c r="F8" s="14">
        <f t="shared" si="1"/>
        <v>0</v>
      </c>
    </row>
    <row r="9" spans="1:6" ht="16.149999999999999" customHeight="1" x14ac:dyDescent="0.4">
      <c r="A9" s="32"/>
      <c r="B9" s="30" t="s">
        <v>13</v>
      </c>
      <c r="C9" s="2" t="s">
        <v>10</v>
      </c>
      <c r="D9" s="6"/>
      <c r="E9" s="6"/>
      <c r="F9" s="6"/>
    </row>
    <row r="10" spans="1:6" ht="16.149999999999999" customHeight="1" x14ac:dyDescent="0.4">
      <c r="A10" s="32"/>
      <c r="B10" s="30"/>
      <c r="C10" s="2" t="s">
        <v>11</v>
      </c>
      <c r="D10" s="6"/>
      <c r="E10" s="6"/>
      <c r="F10" s="6"/>
    </row>
    <row r="11" spans="1:6" ht="16.149999999999999" customHeight="1" x14ac:dyDescent="0.4">
      <c r="A11" s="32"/>
      <c r="B11" s="30"/>
      <c r="C11" s="2" t="s">
        <v>14</v>
      </c>
      <c r="D11" s="14">
        <f>IF(D10="",0,ROUND(D9/D10,2))</f>
        <v>0</v>
      </c>
      <c r="E11" s="14">
        <f t="shared" ref="E11:F11" si="2">IF(E10="",0,ROUND(E9/E10,2))</f>
        <v>0</v>
      </c>
      <c r="F11" s="14">
        <f t="shared" si="2"/>
        <v>0</v>
      </c>
    </row>
    <row r="12" spans="1:6" ht="16.149999999999999" customHeight="1" x14ac:dyDescent="0.4">
      <c r="A12" s="32"/>
      <c r="B12" s="30" t="s">
        <v>15</v>
      </c>
      <c r="C12" s="2" t="s">
        <v>16</v>
      </c>
      <c r="D12" s="6"/>
      <c r="E12" s="6"/>
      <c r="F12" s="6"/>
    </row>
    <row r="13" spans="1:6" ht="16.149999999999999" customHeight="1" x14ac:dyDescent="0.4">
      <c r="A13" s="32"/>
      <c r="B13" s="30"/>
      <c r="C13" s="2" t="s">
        <v>17</v>
      </c>
      <c r="D13" s="6"/>
      <c r="E13" s="6"/>
      <c r="F13" s="6"/>
    </row>
    <row r="14" spans="1:6" ht="16.149999999999999" customHeight="1" x14ac:dyDescent="0.4">
      <c r="A14" s="32"/>
      <c r="B14" s="30"/>
      <c r="C14" s="2" t="s">
        <v>18</v>
      </c>
      <c r="D14" s="14">
        <f>IF(D13="",0,ROUND(D12/D13,2))</f>
        <v>0</v>
      </c>
      <c r="E14" s="14">
        <f t="shared" ref="E14:F14" si="3">IF(E13="",0,ROUND(E12/E13,2))</f>
        <v>0</v>
      </c>
      <c r="F14" s="14">
        <f t="shared" si="3"/>
        <v>0</v>
      </c>
    </row>
    <row r="15" spans="1:6" ht="16.149999999999999" customHeight="1" x14ac:dyDescent="0.4">
      <c r="A15" s="32"/>
      <c r="B15" s="30" t="s">
        <v>19</v>
      </c>
      <c r="C15" s="2" t="s">
        <v>6</v>
      </c>
      <c r="D15" s="5"/>
      <c r="E15" s="5"/>
      <c r="F15" s="5"/>
    </row>
    <row r="16" spans="1:6" ht="16.149999999999999" customHeight="1" x14ac:dyDescent="0.4">
      <c r="A16" s="32"/>
      <c r="B16" s="30"/>
      <c r="C16" s="2" t="s">
        <v>20</v>
      </c>
      <c r="D16" s="3"/>
      <c r="E16" s="3"/>
      <c r="F16" s="3"/>
    </row>
    <row r="17" spans="1:6" ht="16.149999999999999" customHeight="1" x14ac:dyDescent="0.4">
      <c r="A17" s="32"/>
      <c r="B17" s="30"/>
      <c r="C17" s="2" t="s">
        <v>21</v>
      </c>
      <c r="D17" s="6"/>
      <c r="E17" s="6"/>
      <c r="F17" s="6"/>
    </row>
    <row r="18" spans="1:6" ht="16.149999999999999" customHeight="1" x14ac:dyDescent="0.4">
      <c r="A18" s="32"/>
      <c r="B18" s="30"/>
      <c r="C18" s="2" t="s">
        <v>22</v>
      </c>
      <c r="D18" s="6"/>
      <c r="E18" s="6"/>
      <c r="F18" s="6"/>
    </row>
    <row r="19" spans="1:6" ht="16.149999999999999" customHeight="1" x14ac:dyDescent="0.4">
      <c r="A19" s="32"/>
      <c r="B19" s="30"/>
      <c r="C19" s="2" t="s">
        <v>23</v>
      </c>
      <c r="D19" s="14">
        <f>IF(D16="",0,(ROUND(D15/D16,2)))+IF(D18="",0,ROUND(D17/D18,2))</f>
        <v>0</v>
      </c>
      <c r="E19" s="14">
        <f t="shared" ref="E19:F19" si="4">IF(E16="",0,(ROUND(E15/E16,2)))+IF(E18="",0,ROUND(E17/E18,2))</f>
        <v>0</v>
      </c>
      <c r="F19" s="14">
        <f t="shared" si="4"/>
        <v>0</v>
      </c>
    </row>
    <row r="20" spans="1:6" ht="16.149999999999999" customHeight="1" x14ac:dyDescent="0.4">
      <c r="A20" s="32"/>
      <c r="B20" s="9" t="s">
        <v>24</v>
      </c>
      <c r="C20" s="2" t="s">
        <v>25</v>
      </c>
      <c r="D20" s="14">
        <f>SUM(D5,D8,D11,D14,D19)</f>
        <v>0</v>
      </c>
      <c r="E20" s="14">
        <f>SUM(E5,E8,E11,E14,E19)</f>
        <v>0</v>
      </c>
      <c r="F20" s="14">
        <f>SUM(F5,F8,F11,F14,F19)</f>
        <v>0</v>
      </c>
    </row>
    <row r="21" spans="1:6" ht="16.149999999999999" customHeight="1" x14ac:dyDescent="0.4">
      <c r="A21" s="32"/>
      <c r="B21" s="30" t="s">
        <v>26</v>
      </c>
      <c r="C21" s="30"/>
      <c r="D21" s="7">
        <v>0.5</v>
      </c>
      <c r="E21" s="7">
        <v>0.5</v>
      </c>
      <c r="F21" s="7">
        <v>0.5</v>
      </c>
    </row>
    <row r="22" spans="1:6" ht="16.149999999999999" customHeight="1" x14ac:dyDescent="0.4">
      <c r="A22" s="32"/>
      <c r="B22" s="2" t="s">
        <v>27</v>
      </c>
      <c r="C22" s="2" t="s">
        <v>28</v>
      </c>
      <c r="D22" s="18">
        <f t="shared" ref="D22:F22" si="5">IF(D21=0,0,ROUND(D20/D21,2))</f>
        <v>0</v>
      </c>
      <c r="E22" s="18">
        <f t="shared" si="5"/>
        <v>0</v>
      </c>
      <c r="F22" s="18">
        <f t="shared" si="5"/>
        <v>0</v>
      </c>
    </row>
    <row r="23" spans="1:6" ht="16.149999999999999" customHeight="1" x14ac:dyDescent="0.4">
      <c r="A23" s="25" t="s">
        <v>29</v>
      </c>
      <c r="B23" s="30" t="s">
        <v>30</v>
      </c>
      <c r="C23" s="2" t="s">
        <v>31</v>
      </c>
      <c r="D23" s="6"/>
      <c r="E23" s="6"/>
      <c r="F23" s="6"/>
    </row>
    <row r="24" spans="1:6" ht="16.149999999999999" customHeight="1" x14ac:dyDescent="0.4">
      <c r="A24" s="26"/>
      <c r="B24" s="30"/>
      <c r="C24" s="2" t="s">
        <v>32</v>
      </c>
      <c r="D24" s="6"/>
      <c r="E24" s="6"/>
      <c r="F24" s="6"/>
    </row>
    <row r="25" spans="1:6" ht="16.149999999999999" customHeight="1" x14ac:dyDescent="0.4">
      <c r="A25" s="26"/>
      <c r="B25" s="30"/>
      <c r="C25" s="2" t="s">
        <v>33</v>
      </c>
      <c r="D25" s="12">
        <f t="shared" ref="D25:F25" si="6">IF(D24="",0,ROUND(D23/D24,0))</f>
        <v>0</v>
      </c>
      <c r="E25" s="12">
        <f t="shared" si="6"/>
        <v>0</v>
      </c>
      <c r="F25" s="12">
        <f t="shared" si="6"/>
        <v>0</v>
      </c>
    </row>
    <row r="26" spans="1:6" ht="16.149999999999999" customHeight="1" x14ac:dyDescent="0.4">
      <c r="A26" s="26"/>
      <c r="B26" s="30" t="s">
        <v>34</v>
      </c>
      <c r="C26" s="2" t="s">
        <v>35</v>
      </c>
      <c r="D26" s="6">
        <f>D23*0.02</f>
        <v>0</v>
      </c>
      <c r="E26" s="6">
        <f>E23*0.02</f>
        <v>0</v>
      </c>
      <c r="F26" s="6">
        <f>F23*0.02</f>
        <v>0</v>
      </c>
    </row>
    <row r="27" spans="1:6" ht="16.149999999999999" customHeight="1" x14ac:dyDescent="0.4">
      <c r="A27" s="26"/>
      <c r="B27" s="30"/>
      <c r="C27" s="8" t="s">
        <v>36</v>
      </c>
      <c r="D27" s="12">
        <f t="shared" ref="D27:F27" si="7">IF(D24="",0,ROUND(D26/D24,0))</f>
        <v>0</v>
      </c>
      <c r="E27" s="12">
        <f t="shared" si="7"/>
        <v>0</v>
      </c>
      <c r="F27" s="12">
        <f t="shared" si="7"/>
        <v>0</v>
      </c>
    </row>
    <row r="28" spans="1:6" ht="16.149999999999999" customHeight="1" x14ac:dyDescent="0.4">
      <c r="A28" s="26"/>
      <c r="B28" s="30"/>
      <c r="C28" s="2" t="s">
        <v>37</v>
      </c>
      <c r="D28" s="6"/>
      <c r="E28" s="6"/>
      <c r="F28" s="6"/>
    </row>
    <row r="29" spans="1:6" ht="16.149999999999999" customHeight="1" x14ac:dyDescent="0.4">
      <c r="A29" s="26"/>
      <c r="B29" s="30"/>
      <c r="C29" s="2" t="s">
        <v>38</v>
      </c>
      <c r="D29" s="3">
        <v>12</v>
      </c>
      <c r="E29" s="3">
        <v>12</v>
      </c>
      <c r="F29" s="3">
        <v>12</v>
      </c>
    </row>
    <row r="30" spans="1:6" ht="16.149999999999999" customHeight="1" x14ac:dyDescent="0.4">
      <c r="A30" s="26"/>
      <c r="B30" s="30"/>
      <c r="C30" s="2" t="s">
        <v>39</v>
      </c>
      <c r="D30" s="12">
        <f t="shared" ref="D30:F30" si="8">IF(D29="",0,ROUND(D28/D29,0))</f>
        <v>0</v>
      </c>
      <c r="E30" s="12">
        <f t="shared" si="8"/>
        <v>0</v>
      </c>
      <c r="F30" s="12">
        <f t="shared" si="8"/>
        <v>0</v>
      </c>
    </row>
    <row r="31" spans="1:6" ht="16.149999999999999" customHeight="1" x14ac:dyDescent="0.4">
      <c r="A31" s="26"/>
      <c r="B31" s="30"/>
      <c r="C31" s="2" t="s">
        <v>40</v>
      </c>
      <c r="D31" s="6"/>
      <c r="E31" s="6"/>
      <c r="F31" s="6"/>
    </row>
    <row r="32" spans="1:6" ht="16.149999999999999" customHeight="1" x14ac:dyDescent="0.4">
      <c r="A32" s="26"/>
      <c r="B32" s="30"/>
      <c r="C32" s="2" t="s">
        <v>38</v>
      </c>
      <c r="D32" s="3">
        <v>12</v>
      </c>
      <c r="E32" s="3">
        <v>12</v>
      </c>
      <c r="F32" s="3">
        <v>12</v>
      </c>
    </row>
    <row r="33" spans="1:6" ht="16.149999999999999" customHeight="1" x14ac:dyDescent="0.4">
      <c r="A33" s="26"/>
      <c r="B33" s="30"/>
      <c r="C33" s="2" t="s">
        <v>41</v>
      </c>
      <c r="D33" s="12">
        <f t="shared" ref="D33:F33" si="9">IF(D32="",0,ROUND(D31/D32,0))</f>
        <v>0</v>
      </c>
      <c r="E33" s="12">
        <f t="shared" si="9"/>
        <v>0</v>
      </c>
      <c r="F33" s="12">
        <f t="shared" si="9"/>
        <v>0</v>
      </c>
    </row>
    <row r="34" spans="1:6" ht="16.149999999999999" customHeight="1" x14ac:dyDescent="0.4">
      <c r="A34" s="26"/>
      <c r="B34" s="30" t="s">
        <v>42</v>
      </c>
      <c r="C34" s="2" t="s">
        <v>94</v>
      </c>
      <c r="D34" s="6"/>
      <c r="E34" s="6"/>
      <c r="F34" s="6"/>
    </row>
    <row r="35" spans="1:6" ht="16.149999999999999" customHeight="1" x14ac:dyDescent="0.4">
      <c r="A35" s="26"/>
      <c r="B35" s="30"/>
      <c r="C35" s="2" t="s">
        <v>38</v>
      </c>
      <c r="D35" s="3">
        <v>12</v>
      </c>
      <c r="E35" s="3">
        <v>12</v>
      </c>
      <c r="F35" s="3">
        <v>12</v>
      </c>
    </row>
    <row r="36" spans="1:6" ht="16.149999999999999" customHeight="1" x14ac:dyDescent="0.4">
      <c r="A36" s="26"/>
      <c r="B36" s="30"/>
      <c r="C36" s="2" t="s">
        <v>43</v>
      </c>
      <c r="D36" s="12">
        <f t="shared" ref="D36:F36" si="10">IF(D35="",0,ROUND(D34/D35,0))</f>
        <v>0</v>
      </c>
      <c r="E36" s="12">
        <f t="shared" si="10"/>
        <v>0</v>
      </c>
      <c r="F36" s="12">
        <f t="shared" si="10"/>
        <v>0</v>
      </c>
    </row>
    <row r="37" spans="1:6" ht="16.149999999999999" customHeight="1" x14ac:dyDescent="0.4">
      <c r="A37" s="26"/>
      <c r="B37" s="30" t="s">
        <v>44</v>
      </c>
      <c r="C37" s="2" t="s">
        <v>97</v>
      </c>
      <c r="D37" s="6"/>
      <c r="E37" s="6"/>
      <c r="F37" s="6"/>
    </row>
    <row r="38" spans="1:6" ht="16.149999999999999" customHeight="1" x14ac:dyDescent="0.4">
      <c r="A38" s="26"/>
      <c r="B38" s="30"/>
      <c r="C38" s="2" t="s">
        <v>98</v>
      </c>
      <c r="D38" s="6"/>
      <c r="E38" s="6"/>
      <c r="F38" s="6"/>
    </row>
    <row r="39" spans="1:6" ht="16.149999999999999" customHeight="1" x14ac:dyDescent="0.4">
      <c r="A39" s="26"/>
      <c r="B39" s="30"/>
      <c r="C39" s="2" t="s">
        <v>45</v>
      </c>
      <c r="D39" s="12">
        <f t="shared" ref="D39:F39" si="11">IF(D38="",0,ROUND(D37/D38,0))</f>
        <v>0</v>
      </c>
      <c r="E39" s="12">
        <f t="shared" si="11"/>
        <v>0</v>
      </c>
      <c r="F39" s="12">
        <f t="shared" si="11"/>
        <v>0</v>
      </c>
    </row>
    <row r="40" spans="1:6" ht="16.149999999999999" customHeight="1" x14ac:dyDescent="0.4">
      <c r="A40" s="26"/>
      <c r="B40" s="30"/>
      <c r="C40" s="2" t="s">
        <v>46</v>
      </c>
      <c r="D40" s="6"/>
      <c r="E40" s="6"/>
      <c r="F40" s="6"/>
    </row>
    <row r="41" spans="1:6" ht="16.149999999999999" customHeight="1" x14ac:dyDescent="0.4">
      <c r="A41" s="26"/>
      <c r="B41" s="30"/>
      <c r="C41" s="2" t="s">
        <v>47</v>
      </c>
      <c r="D41" s="12">
        <f>IF(OR(D39="",D40=""),0,D39*D40)</f>
        <v>0</v>
      </c>
      <c r="E41" s="12">
        <f t="shared" ref="E41:F41" si="12">IF(OR(E39="",E40=""),0,E39*E40)</f>
        <v>0</v>
      </c>
      <c r="F41" s="12">
        <f t="shared" si="12"/>
        <v>0</v>
      </c>
    </row>
    <row r="42" spans="1:6" ht="16.149999999999999" customHeight="1" x14ac:dyDescent="0.4">
      <c r="A42" s="26"/>
      <c r="B42" s="30" t="s">
        <v>48</v>
      </c>
      <c r="C42" s="2" t="s">
        <v>49</v>
      </c>
      <c r="D42" s="6">
        <f>SUM(D41,D36,D33,D25,D30,D27)*0.15*12</f>
        <v>0</v>
      </c>
      <c r="E42" s="6">
        <f>SUM(E41,E36,E33,E25,E30,E27)*0.15*12</f>
        <v>0</v>
      </c>
      <c r="F42" s="6">
        <f>SUM(F41,F36,F33,F25,F30,F27)*0.15*12</f>
        <v>0</v>
      </c>
    </row>
    <row r="43" spans="1:6" ht="16.149999999999999" customHeight="1" x14ac:dyDescent="0.4">
      <c r="A43" s="26"/>
      <c r="B43" s="30"/>
      <c r="C43" s="2" t="s">
        <v>50</v>
      </c>
      <c r="D43" s="7">
        <v>1</v>
      </c>
      <c r="E43" s="7">
        <v>1</v>
      </c>
      <c r="F43" s="7">
        <v>1</v>
      </c>
    </row>
    <row r="44" spans="1:6" ht="16.149999999999999" customHeight="1" x14ac:dyDescent="0.4">
      <c r="A44" s="26"/>
      <c r="B44" s="30"/>
      <c r="C44" s="2" t="s">
        <v>104</v>
      </c>
      <c r="D44" s="7"/>
      <c r="E44" s="7"/>
      <c r="F44" s="7"/>
    </row>
    <row r="45" spans="1:6" ht="16.149999999999999" customHeight="1" x14ac:dyDescent="0.4">
      <c r="A45" s="26"/>
      <c r="B45" s="30"/>
      <c r="C45" s="2" t="s">
        <v>51</v>
      </c>
      <c r="D45" s="12">
        <f>ROUND(D42*D43/12,0)+ROUND((D41+D36+D33+D30+D27+D25)/(1-D44)-(D41+D36+D33+D30+D27+D25),0)</f>
        <v>0</v>
      </c>
      <c r="E45" s="12">
        <f>ROUND(E42*E43/12,0)+ROUND((E41+E36+E33+E30+E27+E25)/(1-E44)-(E41+E36+E33+E30+E27+E25),0)</f>
        <v>0</v>
      </c>
      <c r="F45" s="12">
        <f>ROUND(F42*F43/12,0)+ROUND((F41+F36+F33+F30+F27+F25)/(1-F44)-(F41+F36+F33+F30+F27+F25),0)</f>
        <v>0</v>
      </c>
    </row>
    <row r="46" spans="1:6" ht="16.149999999999999" customHeight="1" x14ac:dyDescent="0.4">
      <c r="A46" s="26"/>
      <c r="B46" s="30" t="s">
        <v>52</v>
      </c>
      <c r="C46" s="2" t="s">
        <v>99</v>
      </c>
      <c r="D46" s="12">
        <f>SUM(D45,D41,D36,D33,D30,D27,D25)</f>
        <v>0</v>
      </c>
      <c r="E46" s="12">
        <f t="shared" ref="E46:F46" si="13">SUM(E45,E41,E36,E33,E30,E27,E25)</f>
        <v>0</v>
      </c>
      <c r="F46" s="12">
        <f t="shared" si="13"/>
        <v>0</v>
      </c>
    </row>
    <row r="47" spans="1:6" ht="16.149999999999999" customHeight="1" x14ac:dyDescent="0.4">
      <c r="A47" s="26"/>
      <c r="B47" s="30"/>
      <c r="C47" s="2" t="s">
        <v>100</v>
      </c>
      <c r="D47" s="16">
        <f>IF(D40="",0,ROUND(D46/D40,0))</f>
        <v>0</v>
      </c>
      <c r="E47" s="16">
        <f t="shared" ref="E47:F47" si="14">IF(E40="",0,ROUND(E46/E40,0))</f>
        <v>0</v>
      </c>
      <c r="F47" s="16">
        <f t="shared" si="14"/>
        <v>0</v>
      </c>
    </row>
    <row r="48" spans="1:6" ht="16.149999999999999" customHeight="1" x14ac:dyDescent="0.4">
      <c r="A48" s="26"/>
      <c r="B48" s="30" t="s">
        <v>53</v>
      </c>
      <c r="C48" s="30"/>
      <c r="D48" s="7">
        <v>0.5</v>
      </c>
      <c r="E48" s="7">
        <v>0.5</v>
      </c>
      <c r="F48" s="7">
        <v>0.5</v>
      </c>
    </row>
    <row r="49" spans="1:6" ht="16.149999999999999" customHeight="1" x14ac:dyDescent="0.4">
      <c r="A49" s="27"/>
      <c r="B49" s="9" t="s">
        <v>54</v>
      </c>
      <c r="C49" s="9" t="s">
        <v>55</v>
      </c>
      <c r="D49" s="16">
        <f>IF(D48="",0,ROUND(D47/D48,0))</f>
        <v>0</v>
      </c>
      <c r="E49" s="16">
        <f t="shared" ref="E49:F49" si="15">IF(E48="",0,ROUND(E47/E48,0))</f>
        <v>0</v>
      </c>
      <c r="F49" s="16">
        <f t="shared" si="15"/>
        <v>0</v>
      </c>
    </row>
    <row r="50" spans="1:6" ht="16.149999999999999" customHeight="1" x14ac:dyDescent="0.4">
      <c r="A50" s="20" t="s">
        <v>56</v>
      </c>
      <c r="B50" s="9" t="str">
        <f>B22</f>
        <v>実質変動費</v>
      </c>
      <c r="C50" s="9" t="str">
        <f>C22</f>
        <v>1㎞変動費（実質・円）</v>
      </c>
      <c r="D50" s="17">
        <f>D22</f>
        <v>0</v>
      </c>
      <c r="E50" s="17">
        <f t="shared" ref="E50:F50" si="16">E22</f>
        <v>0</v>
      </c>
      <c r="F50" s="17">
        <f t="shared" si="16"/>
        <v>0</v>
      </c>
    </row>
    <row r="53" spans="1:6" ht="16.149999999999999" customHeight="1" x14ac:dyDescent="0.4">
      <c r="A53" s="1" t="s">
        <v>57</v>
      </c>
    </row>
    <row r="54" spans="1:6" ht="16.149999999999999" customHeight="1" x14ac:dyDescent="0.4">
      <c r="A54" s="2" t="s">
        <v>1</v>
      </c>
      <c r="B54" s="2" t="s">
        <v>58</v>
      </c>
      <c r="C54" s="2" t="s">
        <v>59</v>
      </c>
      <c r="D54" s="2" t="str">
        <f>IF(D2="","",D2)</f>
        <v>小型車</v>
      </c>
      <c r="E54" s="2" t="str">
        <f>IF(E2="","",E2)</f>
        <v>中型車</v>
      </c>
      <c r="F54" s="2" t="str">
        <f>IF(F2="","",F2)</f>
        <v>大型車</v>
      </c>
    </row>
    <row r="55" spans="1:6" ht="16.149999999999999" customHeight="1" x14ac:dyDescent="0.4">
      <c r="A55" s="25" t="s">
        <v>29</v>
      </c>
      <c r="B55" s="4" t="s">
        <v>95</v>
      </c>
      <c r="C55" s="4" t="s">
        <v>96</v>
      </c>
      <c r="D55" s="10"/>
      <c r="E55" s="10"/>
      <c r="F55" s="10"/>
    </row>
    <row r="56" spans="1:6" ht="16.149999999999999" customHeight="1" x14ac:dyDescent="0.4">
      <c r="A56" s="26"/>
      <c r="B56" s="4" t="s">
        <v>62</v>
      </c>
      <c r="C56" s="4" t="s">
        <v>63</v>
      </c>
      <c r="D56" s="10"/>
      <c r="E56" s="10"/>
      <c r="F56" s="10"/>
    </row>
    <row r="57" spans="1:6" ht="16.149999999999999" customHeight="1" x14ac:dyDescent="0.4">
      <c r="A57" s="26"/>
      <c r="B57" s="4" t="s">
        <v>60</v>
      </c>
      <c r="C57" s="4" t="s">
        <v>61</v>
      </c>
      <c r="D57" s="10"/>
      <c r="E57" s="10"/>
      <c r="F57" s="10"/>
    </row>
    <row r="58" spans="1:6" ht="16.149999999999999" customHeight="1" x14ac:dyDescent="0.4">
      <c r="A58" s="26"/>
      <c r="B58" s="4" t="s">
        <v>64</v>
      </c>
      <c r="C58" s="4" t="s">
        <v>65</v>
      </c>
      <c r="D58" s="10"/>
      <c r="E58" s="10"/>
      <c r="F58" s="10"/>
    </row>
    <row r="59" spans="1:6" ht="16.149999999999999" customHeight="1" x14ac:dyDescent="0.4">
      <c r="A59" s="26"/>
      <c r="B59" s="4" t="s">
        <v>66</v>
      </c>
      <c r="C59" s="4" t="s">
        <v>67</v>
      </c>
      <c r="D59" s="10"/>
      <c r="E59" s="10"/>
      <c r="F59" s="10"/>
    </row>
    <row r="60" spans="1:6" ht="16.149999999999999" customHeight="1" x14ac:dyDescent="0.4">
      <c r="A60" s="26"/>
      <c r="B60" s="4" t="s">
        <v>68</v>
      </c>
      <c r="C60" s="4" t="s">
        <v>69</v>
      </c>
      <c r="D60" s="11">
        <f>SUM(D55:D59)</f>
        <v>0</v>
      </c>
      <c r="E60" s="11">
        <f>SUM(E55:E59)</f>
        <v>0</v>
      </c>
      <c r="F60" s="11">
        <f>SUM(F55:F59)</f>
        <v>0</v>
      </c>
    </row>
    <row r="61" spans="1:6" ht="16.149999999999999" customHeight="1" x14ac:dyDescent="0.4">
      <c r="A61" s="27"/>
      <c r="B61" s="4" t="s">
        <v>52</v>
      </c>
      <c r="C61" s="4" t="s">
        <v>70</v>
      </c>
      <c r="D61" s="16">
        <f>ROUND(D60*D49,0)</f>
        <v>0</v>
      </c>
      <c r="E61" s="16">
        <f>ROUND(E60*E49,0)</f>
        <v>0</v>
      </c>
      <c r="F61" s="16">
        <f>ROUND(F60*F49,0)</f>
        <v>0</v>
      </c>
    </row>
    <row r="62" spans="1:6" ht="16.149999999999999" customHeight="1" x14ac:dyDescent="0.4">
      <c r="A62" s="28" t="s">
        <v>71</v>
      </c>
      <c r="B62" s="4" t="s">
        <v>72</v>
      </c>
      <c r="C62" s="4" t="s">
        <v>73</v>
      </c>
      <c r="D62" s="3"/>
      <c r="E62" s="3"/>
      <c r="F62" s="3"/>
    </row>
    <row r="63" spans="1:6" ht="16.149999999999999" customHeight="1" x14ac:dyDescent="0.4">
      <c r="A63" s="29"/>
      <c r="B63" s="4" t="s">
        <v>74</v>
      </c>
      <c r="C63" s="4" t="s">
        <v>70</v>
      </c>
      <c r="D63" s="16">
        <f>ROUND(D62*D50,0)</f>
        <v>0</v>
      </c>
      <c r="E63" s="16">
        <f>ROUND(E62*E50,0)</f>
        <v>0</v>
      </c>
      <c r="F63" s="16">
        <f>ROUND(F62*F50,0)</f>
        <v>0</v>
      </c>
    </row>
    <row r="64" spans="1:6" ht="16.149999999999999" customHeight="1" x14ac:dyDescent="0.4">
      <c r="A64" s="15" t="s">
        <v>75</v>
      </c>
      <c r="B64" s="4" t="s">
        <v>75</v>
      </c>
      <c r="C64" s="4" t="s">
        <v>76</v>
      </c>
      <c r="D64" s="19">
        <f>D63+D61</f>
        <v>0</v>
      </c>
      <c r="E64" s="19">
        <f t="shared" ref="E64:F64" si="17">E63+E61</f>
        <v>0</v>
      </c>
      <c r="F64" s="19">
        <f t="shared" si="17"/>
        <v>0</v>
      </c>
    </row>
    <row r="65" spans="1:7" ht="16.149999999999999" customHeight="1" x14ac:dyDescent="0.4">
      <c r="A65" s="28" t="s">
        <v>77</v>
      </c>
      <c r="B65" s="4" t="s">
        <v>78</v>
      </c>
      <c r="C65" s="4" t="s">
        <v>79</v>
      </c>
      <c r="D65" s="7">
        <v>0.2</v>
      </c>
      <c r="E65" s="7">
        <v>0.2</v>
      </c>
      <c r="F65" s="7">
        <v>0.2</v>
      </c>
    </row>
    <row r="66" spans="1:7" ht="16.149999999999999" customHeight="1" x14ac:dyDescent="0.4">
      <c r="A66" s="29"/>
      <c r="B66" s="4" t="s">
        <v>80</v>
      </c>
      <c r="C66" s="4" t="s">
        <v>81</v>
      </c>
      <c r="D66" s="12">
        <f>ROUNDUP(D64*D65,0)</f>
        <v>0</v>
      </c>
      <c r="E66" s="12">
        <f t="shared" ref="E66:F66" si="18">ROUNDUP(E64*E65,0)</f>
        <v>0</v>
      </c>
      <c r="F66" s="12">
        <f t="shared" si="18"/>
        <v>0</v>
      </c>
    </row>
    <row r="67" spans="1:7" ht="16.149999999999999" customHeight="1" x14ac:dyDescent="0.4">
      <c r="A67" s="15" t="s">
        <v>82</v>
      </c>
      <c r="B67" s="4" t="s">
        <v>83</v>
      </c>
      <c r="C67" s="4" t="s">
        <v>84</v>
      </c>
      <c r="D67" s="16">
        <f>ROUNDUP(D66+D64,-1)</f>
        <v>0</v>
      </c>
      <c r="E67" s="16">
        <f t="shared" ref="E67:F67" si="19">ROUNDUP(E66+E64,-1)</f>
        <v>0</v>
      </c>
      <c r="F67" s="16">
        <f t="shared" si="19"/>
        <v>0</v>
      </c>
    </row>
    <row r="68" spans="1:7" ht="16.149999999999999" customHeight="1" x14ac:dyDescent="0.4">
      <c r="A68" s="15" t="s">
        <v>85</v>
      </c>
      <c r="B68" s="4" t="s">
        <v>86</v>
      </c>
      <c r="C68" s="4" t="s">
        <v>87</v>
      </c>
      <c r="D68" s="13">
        <f>ROUND(D67*0.1,0)</f>
        <v>0</v>
      </c>
      <c r="E68" s="13">
        <f t="shared" ref="E68:F68" si="20">ROUND(E67*0.1,0)</f>
        <v>0</v>
      </c>
      <c r="F68" s="13">
        <f t="shared" si="20"/>
        <v>0</v>
      </c>
    </row>
    <row r="69" spans="1:7" ht="16.149999999999999" customHeight="1" x14ac:dyDescent="0.4">
      <c r="A69" s="15" t="s">
        <v>88</v>
      </c>
      <c r="B69" s="4" t="s">
        <v>89</v>
      </c>
      <c r="C69" s="4" t="s">
        <v>90</v>
      </c>
      <c r="D69" s="6">
        <v>0</v>
      </c>
      <c r="E69" s="6"/>
      <c r="F69" s="23">
        <v>0</v>
      </c>
      <c r="G69" s="1" t="s">
        <v>105</v>
      </c>
    </row>
    <row r="70" spans="1:7" ht="16.149999999999999" customHeight="1" x14ac:dyDescent="0.4">
      <c r="A70" s="15" t="s">
        <v>92</v>
      </c>
      <c r="B70" s="4" t="s">
        <v>93</v>
      </c>
      <c r="C70" s="4" t="s">
        <v>91</v>
      </c>
      <c r="D70" s="19">
        <f>ROUND(D69+D68+D67,-1)</f>
        <v>0</v>
      </c>
      <c r="E70" s="19">
        <f t="shared" ref="E70:F70" si="21">ROUND(E69+E68+E67,-1)</f>
        <v>0</v>
      </c>
      <c r="F70" s="19">
        <f t="shared" si="21"/>
        <v>0</v>
      </c>
    </row>
  </sheetData>
  <protectedRanges>
    <protectedRange sqref="D9:F10 D12:F13 D15:F18 D21:F21 D26:F26 D28:F29 D31:F32 D34:F35 D37:F38 D40:F40 D42:F43 D55:F59 D62:F62 D65:F65 D48:F48 D2:F4 D23:F24 D6:F7" name="範囲1"/>
    <protectedRange sqref="D69:F69" name="範囲1_1"/>
    <protectedRange sqref="D44:F44" name="範囲1_2"/>
  </protectedRanges>
  <mergeCells count="18">
    <mergeCell ref="A3:A22"/>
    <mergeCell ref="A23:A49"/>
    <mergeCell ref="B3:B5"/>
    <mergeCell ref="B6:B8"/>
    <mergeCell ref="B9:B11"/>
    <mergeCell ref="B12:B14"/>
    <mergeCell ref="B15:B19"/>
    <mergeCell ref="B21:C21"/>
    <mergeCell ref="B48:C48"/>
    <mergeCell ref="B37:B41"/>
    <mergeCell ref="B42:B45"/>
    <mergeCell ref="B46:B47"/>
    <mergeCell ref="A55:A61"/>
    <mergeCell ref="A62:A63"/>
    <mergeCell ref="A65:A66"/>
    <mergeCell ref="B23:B25"/>
    <mergeCell ref="B26:B33"/>
    <mergeCell ref="B34:B3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4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原価計算表</vt:lpstr>
      <vt:lpstr>原価計算表!Print_Titles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森高弘純</dc:creator>
  <cp:keywords/>
  <dc:description/>
  <cp:lastModifiedBy>TPC6</cp:lastModifiedBy>
  <cp:revision/>
  <cp:lastPrinted>2023-04-08T08:16:24Z</cp:lastPrinted>
  <dcterms:created xsi:type="dcterms:W3CDTF">2020-10-03T09:28:04Z</dcterms:created>
  <dcterms:modified xsi:type="dcterms:W3CDTF">2024-08-20T05:15:27Z</dcterms:modified>
  <cp:category/>
  <cp:contentStatus/>
</cp:coreProperties>
</file>